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376" windowHeight="9264" activeTab="0"/>
  </bookViews>
  <sheets>
    <sheet name="Лист1" sheetId="1" r:id="rId1"/>
  </sheets>
  <definedNames>
    <definedName name="_xlnm.Print_Area" localSheetId="0">'Лист1'!$A$1:$G$77</definedName>
  </definedNames>
  <calcPr fullCalcOnLoad="1"/>
</workbook>
</file>

<file path=xl/sharedStrings.xml><?xml version="1.0" encoding="utf-8"?>
<sst xmlns="http://schemas.openxmlformats.org/spreadsheetml/2006/main" count="145" uniqueCount="100">
  <si>
    <t>0210000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</si>
  <si>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</si>
  <si>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</si>
  <si>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Капітальні видатки</t>
  </si>
  <si>
    <t>0210180</t>
  </si>
  <si>
    <t>Інша діяльність у сфері державного управління</t>
  </si>
  <si>
    <t>0218110</t>
  </si>
  <si>
    <t>Заходи із запобігання та ліквідації надзвичайних ситуацій та наслідків стихійного лиха</t>
  </si>
  <si>
    <t>0610000</t>
  </si>
  <si>
    <t>Управління освіти Прилуцької міської ради</t>
  </si>
  <si>
    <t>0610160</t>
  </si>
  <si>
    <t>0611161</t>
  </si>
  <si>
    <t>Забезпечення діяльності інших закладів у сфері освіти</t>
  </si>
  <si>
    <t>0617640</t>
  </si>
  <si>
    <t>Заходи з енергозбереження</t>
  </si>
  <si>
    <t>Співфінансування по проекту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</t>
  </si>
  <si>
    <t>0800000</t>
  </si>
  <si>
    <t>0813031</t>
  </si>
  <si>
    <t>Надання інших пільг окремим категоріям громадян відповідно до законодавства</t>
  </si>
  <si>
    <t>Капітальні трансферти населенню</t>
  </si>
  <si>
    <t>1000000</t>
  </si>
  <si>
    <t>Відділ культури та туризму  Прилуцької міської ради (головний розпорядник)</t>
  </si>
  <si>
    <t>1010160</t>
  </si>
  <si>
    <t>1014030</t>
  </si>
  <si>
    <t>Забезпечення діяльності бібліотек</t>
  </si>
  <si>
    <t>Управління житлово-комунального господарства Прилуцької міської ради</t>
  </si>
  <si>
    <t>Реконструкція каналізаційної насосної станції № 2 по вулиці Білецького-Носенка,7/2 з заміною каналізаційних мереж</t>
  </si>
  <si>
    <t>«Реконструкція  будівлі (цокольний поверх АТС-4) під центр надання адміністративних послуг по вул. Івана Скоропадського, 102 в м. Прилуки Чернігівської області».</t>
  </si>
  <si>
    <t>Утримання та розвиток автомобільних доріг та дорожньої інфраструктури за рахунок коштів місцевого бюджету</t>
  </si>
  <si>
    <t>Управління містобудування та архітектури Прилуцької міської ради</t>
  </si>
  <si>
    <t>1610160</t>
  </si>
  <si>
    <t>3710000</t>
  </si>
  <si>
    <t>Фінансове управління Прилуцької міської ради</t>
  </si>
  <si>
    <t>3710160</t>
  </si>
  <si>
    <t>Усього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</si>
  <si>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</si>
  <si>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ПКД по об’єкту: "Капітальний ремонт відділення екстреної та невідкладної допомоги КНП "ПЦМЛ" по вул. Київська, 56 у м. Прилуки Чернігівської обл."</t>
  </si>
  <si>
    <t>Виготовлення проєктно-кошторисної документації по об’єкту: "Капітальний ремонт дороги по вул.Костянтинівській (від вул. Гімназичної до вул.Пушкіна) в м.Прилуки Чернігівської області" з поданням та проходженням експертизи</t>
  </si>
  <si>
    <t>Капітальний ремонт дороги по вул.Київській (від вул.Ю.Коптєва до вул.Котляревського) в м.Прилуки Чернігівської області;</t>
  </si>
  <si>
    <t>Капітальний ремонт дороги по вул. Костянтинівській (від вул.Гімназичної до вул.Пушкіна) в м.Прилуки Чернігівської області;</t>
  </si>
  <si>
    <t>Капітальний ремонт дорожнього покриття проїзної частини вул.Незалежності в м.Прилуки Чернігівської області;</t>
  </si>
  <si>
    <t xml:space="preserve">Капітальний ремонт дорожнього покриття проїзної частини вул.Андріївської (від вул.1 Травня до вул.Костянтинівської) в м.Прилуки Чернігівської області </t>
  </si>
  <si>
    <t xml:space="preserve">виготовлення ПКД по об’єкту: "Капітальний ремонт пішохідного переходу з встановленням світлофору по вул. Київська, 56 у м. Прилуки Чернігівської обл." </t>
  </si>
  <si>
    <t>0611020</t>
  </si>
  <si>
    <t>0611090</t>
  </si>
  <si>
    <t>Надання позашкільної освіти позашкільними закладами освіти, заходи із позашкільної роботи з дітьми</t>
  </si>
  <si>
    <t xml:space="preserve">вільний залишок,
ПКД по об’єкту: "Капітальний ремонт проїзної частини шляхом улаштування пішохідного переходу по вул. Садовій в м. Прилуки Чернігівської області
</t>
  </si>
  <si>
    <t>виготовлення проектної документації з поданням та проходженням експертизи: "Реконструкція відрізку проїзної частини та тротуару з влаштуванням ливневої каналізації на перехресті вул. Скоропадського та вїзду  Опанасівський в м. Прилуки Чернігівської області</t>
  </si>
  <si>
    <t>виготовлення проектної документації по об`єкту "Капітальний ремонт проїзної частини шляхом улаштування пішохідного переходу на перехресті вул. Земська та вул. Миколаївська в м.Прилуки Чернігівської області"</t>
  </si>
  <si>
    <t>Будівництво залізничного переїзду по вул. Челюскінців (1 км ПК 9) у м. Прилуки Чернігівської області"</t>
  </si>
  <si>
    <t>Капітальний ремонт дорожнього покриття проїзної частини вул. Костянтинівської (від вул. Вокзальної до вул. Гімназичної) в м.Прилуки Чернігівської області" ( АН)</t>
  </si>
  <si>
    <t>Виготовлення проектної документації об`єкту: "Капітальний ремонт житлового будинку (закріплення грунту основи фундаменту методом цементації) по вул. Юрія Коптєва, 60 в м.Прилуки, Чернігівської області</t>
  </si>
  <si>
    <t>Будівництво об'єктів житлово-комунального господарства</t>
  </si>
  <si>
    <t>Капітальний ремонт будівлі НВК № 15 (вимощення, система водовідведення з даху) за адресою: ІІ провулок Миколаївський, 14 А в м. Прилуки Чернігівської області</t>
  </si>
  <si>
    <t>Будівництво громадської вбиральні у центральній частині м. Прилуки Чернігівської області</t>
  </si>
  <si>
    <t>Будівництво інших об'єктів соціальної та виробничої інфраструктури комунальної власності</t>
  </si>
  <si>
    <t xml:space="preserve">Будівництво спортивного майданчику зі штучним покриттям Прилуцької дитячо-юнацької спортивної школи по вул. Пушкіна, 104 в м.Прилуки Чернігівської області з виділенням черговості: І-ша черга – улаштування спортивного майданчика з асфальтобетонним покриттям" 
- 20038,00 грн.
</t>
  </si>
  <si>
    <t>Будівництво споруд, установ та закладів фізичної культури і спорту</t>
  </si>
  <si>
    <t>виготовлення проектної документації на будівництво будівель і споруд позашкільного навчального закладу Прилуцької дитячо-юнацької спортивної школи Прилуцької міської ради за адресою: Чернігівська обл., м. Прилуки, вул. Пушкіна, 104 за погодженням виготовлених матеріалів із Федерацією легкої атлетики України (ФЛАУ), окремий  проект по стадії (ЕП) з поданням та проходженням експертизи:</t>
  </si>
  <si>
    <t xml:space="preserve"> 1. Будівництво майданчиків:
- для запасної трави,
- для вуличних тренажерів,
- для нагороджень
за адресою: Чернігівська область, м. Прилуки , вул. Пушкіна, 104" - </t>
  </si>
  <si>
    <t>2, Будівництво доріжки для скандинавської ходьби за адресою:
Чернігівська область, м. Прилуки , вул. Пушкіна, 104</t>
  </si>
  <si>
    <t xml:space="preserve">3,Будівництво манежу за адресою: Чернігівська область, м. Прилуки ,   вул. Пушкіна, 104" - </t>
  </si>
  <si>
    <t xml:space="preserve">4,Будівництво автостоянки за адресою:Чернігівська область, м. Прилуки, вул. Пушкіна, 104" </t>
  </si>
  <si>
    <t xml:space="preserve">5,Будівництво мереж зовнішнього освітлення за адресою:Чернігівська область, м. Прилуки , вул. Пушкіна, 104" </t>
  </si>
  <si>
    <t>1610000</t>
  </si>
  <si>
    <t xml:space="preserve">Реконструкція 
існуючої котельні за адресою: Чернігівська обл., м.Прилуки, вул. Пушкіна, 104"  
</t>
  </si>
  <si>
    <t>0212010</t>
  </si>
  <si>
    <t>Багатопрофільна стаціонарна медична допомога населенню</t>
  </si>
  <si>
    <t>Капітальні трансферти підприємствам (установам, організаціям)</t>
  </si>
  <si>
    <t>ЗАТВЕРДЖЕНО</t>
  </si>
  <si>
    <t>Рішення міської ради</t>
  </si>
  <si>
    <t>( ____сесія 7 скликання)</t>
  </si>
  <si>
    <t>_____  2020 року № ___</t>
  </si>
  <si>
    <t>Додаток 4</t>
  </si>
  <si>
    <t>Направлення коштів бюджету розвитку  за 2020 рік</t>
  </si>
  <si>
    <t xml:space="preserve">Начальник фінансового управління міської ради  </t>
  </si>
  <si>
    <t>О.І.Ворона</t>
  </si>
  <si>
    <t xml:space="preserve">Найменування головного розпорядника коштів </t>
  </si>
  <si>
    <t>Найменування об'єкта відповідно до проектно-кошторисної документації</t>
  </si>
  <si>
    <t>тис.грн.</t>
  </si>
  <si>
    <t>Виконання інвестиційних проектів в рамках здійснення заходів щодо соціально-економічного розвитку окремих територій:</t>
  </si>
  <si>
    <t>Утримання та розвиток автомобільних доріг та дорожньої інфраструктури за рахунок коштів місцевого бюджету:</t>
  </si>
  <si>
    <r>
      <t xml:space="preserve">Уточнений план на </t>
    </r>
    <r>
      <rPr>
        <b/>
        <sz val="14"/>
        <rFont val="Times New Roman"/>
        <family val="1"/>
      </rPr>
      <t>01.04.2020</t>
    </r>
  </si>
  <si>
    <r>
      <t xml:space="preserve">Каса на </t>
    </r>
    <r>
      <rPr>
        <b/>
        <sz val="14"/>
        <rFont val="Times New Roman"/>
        <family val="1"/>
      </rPr>
      <t>01.04.2020</t>
    </r>
  </si>
  <si>
    <t>Код Програмної класифікації видатків та кредитування місцевих бюджетів</t>
  </si>
  <si>
    <r>
      <t>Будівництво</t>
    </r>
    <r>
      <rPr>
        <b/>
        <vertAlign val="superscript"/>
        <sz val="14"/>
        <rFont val="Times New Roman"/>
        <family val="1"/>
      </rPr>
      <t>-1</t>
    </r>
    <r>
      <rPr>
        <sz val="14"/>
        <rFont val="Times New Roman"/>
        <family val="1"/>
      </rPr>
      <t> об'єктів житлово-комунального господарства</t>
    </r>
  </si>
  <si>
    <r>
      <t>Будівництво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медичних установ та закладів</t>
    </r>
  </si>
  <si>
    <r>
      <t>Будівництво</t>
    </r>
    <r>
      <rPr>
        <b/>
        <vertAlign val="superscript"/>
        <sz val="14"/>
        <rFont val="Times New Roman"/>
        <family val="1"/>
      </rPr>
      <t>-1</t>
    </r>
    <r>
      <rPr>
        <sz val="14"/>
        <rFont val="Times New Roman"/>
        <family val="1"/>
      </rPr>
      <t> інших об'єктів соціальної та виробничої інфраструктури комунальної власності</t>
    </r>
  </si>
  <si>
    <t xml:space="preserve">Вільний залишок, корегування ПКД по об’єкту: "Капітальний ремонт дорожнього покриття проїзної частини вул. Незалежності в м.Прилуки Чернігівської області" з поданням та проходженням експертизи </t>
  </si>
  <si>
    <r>
      <rPr>
        <u val="single"/>
        <sz val="14"/>
        <rFont val="Times New Roman"/>
        <family val="1"/>
      </rPr>
      <t>Вільний залишок за рахунок субвенції</t>
    </r>
    <r>
      <rPr>
        <sz val="14"/>
        <rFont val="Times New Roman"/>
        <family val="1"/>
      </rPr>
      <t xml:space="preserve"> на здійснення заходів щодо соціально-економічного розвитку окремих територій "Будівництво ІІ корпусу школи-гімназії та реконструкція існуючого по вул. Київській, 190, в 
м. Прилуки Чернігівської області (І черга – будівництво ІІ корпусу)"
</t>
    </r>
  </si>
  <si>
    <r>
      <rPr>
        <b/>
        <sz val="14"/>
        <rFont val="Times New Roman"/>
        <family val="1"/>
      </rPr>
      <t xml:space="preserve">Залиш субвенці С-Е </t>
    </r>
    <r>
      <rPr>
        <sz val="14"/>
        <rFont val="Times New Roman"/>
        <family val="1"/>
      </rPr>
      <t xml:space="preserve"> Будівництво західної трибуни основного футбольного поля за адресою: вул. Пушкіна, 104 у м. Прилуки Чернігівської області": ї</t>
    </r>
  </si>
  <si>
    <r>
      <rPr>
        <u val="single"/>
        <sz val="14"/>
        <rFont val="Times New Roman"/>
        <family val="1"/>
      </rPr>
      <t xml:space="preserve"> Співфінансування</t>
    </r>
    <r>
      <rPr>
        <sz val="14"/>
        <rFont val="Times New Roman"/>
        <family val="1"/>
      </rPr>
      <t xml:space="preserve">  Будівництво західної трибуни основного футбольного поля за адресою: вул. Пушкіна, 104 у м. Прилуки Чернігівської області":</t>
    </r>
  </si>
  <si>
    <r>
      <rPr>
        <u val="single"/>
        <sz val="14"/>
        <rFont val="Times New Roman"/>
        <family val="1"/>
      </rPr>
      <t xml:space="preserve">Співфінансування </t>
    </r>
    <r>
      <rPr>
        <sz val="14"/>
        <rFont val="Times New Roman"/>
        <family val="1"/>
      </rPr>
      <t>Капітальний ремонт терапевтичного відділення корпусу КЛПЗ "ПЦМЛ" по вул. Київській, 56 в м.Прилуки Чернігівської області":</t>
    </r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</si>
  <si>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</si>
  <si>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 xml:space="preserve">Виконавчий комітет  Прилуцької міської ради </t>
  </si>
  <si>
    <t xml:space="preserve">Управління праці та СЗН  Прилуцької міської ради </t>
  </si>
  <si>
    <t xml:space="preserve">Виготовлення проєктно-кошторисної документації по об’єкту: "Капітальний ремонт дороги по вул.Київській (від вул.Ю.Коптєва до вул.Котляревського) в м.Прилуки Чернігівської області" з поданням та проходженням експертизи </t>
  </si>
  <si>
    <t xml:space="preserve"> Зовнішнє запозичення шляхом залучення кредиту  НЕФКО для фінансування інвестиційного проекту “Підвищення енергоефективності об’єктів бюджетної сфери (освітні навчальні заклади) та системи зовнішнього освітлення м.  Прилуки”  </t>
  </si>
  <si>
    <t>Управління капітального будівництва міської ради  м.Прилуки</t>
  </si>
  <si>
    <r>
      <rPr>
        <b/>
        <sz val="14"/>
        <rFont val="Times New Roman"/>
        <family val="1"/>
      </rPr>
      <t>Залишок субвенції С-Е</t>
    </r>
    <r>
      <rPr>
        <sz val="14"/>
        <rFont val="Times New Roman"/>
        <family val="1"/>
      </rPr>
      <t xml:space="preserve"> Капітальний ремонт терапевтичного відділення корпусу КЛПЗ "ПЦМЛ" по вул. Київській, 56 в м.Прилуки Чернігівської області":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</si>
</sst>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Arial Cyr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4"/>
      <name val="Times New Roman"/>
      <family val="1"/>
    </font>
    <font>
      <u val="single"/>
      <sz val="14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19" fillId="0" borderId="0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left" vertical="top"/>
      <protection/>
    </xf>
    <xf numFmtId="0" fontId="19" fillId="0" borderId="0" xfId="0" applyFont="1" applyFill="1" applyBorder="1" applyAlignment="1">
      <alignment horizontal="left" vertical="top" wrapText="1"/>
    </xf>
    <xf numFmtId="0" fontId="20" fillId="0" borderId="10" xfId="0" applyFont="1" applyBorder="1" applyAlignment="1">
      <alignment vertical="top" wrapText="1"/>
    </xf>
    <xf numFmtId="0" fontId="20" fillId="0" borderId="10" xfId="52" applyFont="1" applyBorder="1" applyAlignment="1">
      <alignment horizontal="left" vertical="top" wrapText="1"/>
      <protection/>
    </xf>
    <xf numFmtId="0" fontId="21" fillId="33" borderId="10" xfId="52" applyFont="1" applyFill="1" applyBorder="1" applyAlignment="1">
      <alignment horizontal="left" vertical="top" wrapText="1"/>
      <protection/>
    </xf>
    <xf numFmtId="0" fontId="20" fillId="34" borderId="10" xfId="52" applyFont="1" applyFill="1" applyBorder="1" applyAlignment="1">
      <alignment horizontal="left" vertical="top" wrapText="1"/>
      <protection/>
    </xf>
    <xf numFmtId="0" fontId="20" fillId="33" borderId="10" xfId="52" applyFont="1" applyFill="1" applyBorder="1" applyAlignment="1">
      <alignment horizontal="left" vertical="top" wrapText="1"/>
      <protection/>
    </xf>
    <xf numFmtId="2" fontId="21" fillId="33" borderId="10" xfId="0" applyNumberFormat="1" applyFont="1" applyFill="1" applyBorder="1" applyAlignment="1">
      <alignment horizontal="left" vertical="top" wrapText="1"/>
    </xf>
    <xf numFmtId="0" fontId="20" fillId="0" borderId="10" xfId="52" applyFont="1" applyFill="1" applyBorder="1" applyAlignment="1">
      <alignment horizontal="left" vertical="top" wrapText="1"/>
      <protection/>
    </xf>
    <xf numFmtId="0" fontId="20" fillId="35" borderId="10" xfId="53" applyNumberFormat="1" applyFont="1" applyFill="1" applyBorder="1" applyAlignment="1" applyProtection="1">
      <alignment horizontal="left" vertical="top" wrapText="1"/>
      <protection/>
    </xf>
    <xf numFmtId="0" fontId="20" fillId="0" borderId="10" xfId="53" applyNumberFormat="1" applyFont="1" applyFill="1" applyBorder="1" applyAlignment="1" applyProtection="1">
      <alignment horizontal="left" vertical="top" wrapText="1"/>
      <protection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left" vertical="top" wrapText="1"/>
    </xf>
    <xf numFmtId="2" fontId="20" fillId="33" borderId="10" xfId="0" applyNumberFormat="1" applyFont="1" applyFill="1" applyBorder="1" applyAlignment="1">
      <alignment horizontal="left" vertical="top" wrapText="1"/>
    </xf>
    <xf numFmtId="2" fontId="20" fillId="6" borderId="10" xfId="0" applyNumberFormat="1" applyFont="1" applyFill="1" applyBorder="1" applyAlignment="1">
      <alignment horizontal="left" vertical="top" wrapText="1"/>
    </xf>
    <xf numFmtId="2" fontId="20" fillId="4" borderId="10" xfId="0" applyNumberFormat="1" applyFont="1" applyFill="1" applyBorder="1" applyAlignment="1">
      <alignment horizontal="left" vertical="top" wrapText="1"/>
    </xf>
    <xf numFmtId="49" fontId="21" fillId="33" borderId="10" xfId="52" applyNumberFormat="1" applyFont="1" applyFill="1" applyBorder="1" applyAlignment="1">
      <alignment horizontal="center" wrapText="1"/>
      <protection/>
    </xf>
    <xf numFmtId="0" fontId="20" fillId="34" borderId="10" xfId="0" applyFont="1" applyFill="1" applyBorder="1" applyAlignment="1" quotePrefix="1">
      <alignment horizontal="center" vertical="top" wrapText="1"/>
    </xf>
    <xf numFmtId="0" fontId="20" fillId="0" borderId="10" xfId="0" applyFont="1" applyBorder="1" applyAlignment="1" quotePrefix="1">
      <alignment horizontal="center" wrapText="1"/>
    </xf>
    <xf numFmtId="49" fontId="20" fillId="0" borderId="10" xfId="52" applyNumberFormat="1" applyFont="1" applyBorder="1" applyAlignment="1">
      <alignment horizontal="center" vertical="center" wrapText="1"/>
      <protection/>
    </xf>
    <xf numFmtId="49" fontId="20" fillId="0" borderId="10" xfId="52" applyNumberFormat="1" applyFont="1" applyFill="1" applyBorder="1" applyAlignment="1">
      <alignment horizontal="center" vertical="top" wrapText="1"/>
      <protection/>
    </xf>
    <xf numFmtId="0" fontId="21" fillId="33" borderId="10" xfId="0" applyNumberFormat="1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top" wrapText="1"/>
    </xf>
    <xf numFmtId="0" fontId="20" fillId="4" borderId="10" xfId="0" applyNumberFormat="1" applyFont="1" applyFill="1" applyBorder="1" applyAlignment="1">
      <alignment horizontal="center" vertical="top" wrapText="1"/>
    </xf>
    <xf numFmtId="0" fontId="20" fillId="0" borderId="10" xfId="53" applyNumberFormat="1" applyFont="1" applyFill="1" applyBorder="1" applyAlignment="1" applyProtection="1">
      <alignment horizontal="center" vertical="top"/>
      <protection/>
    </xf>
    <xf numFmtId="0" fontId="21" fillId="33" borderId="10" xfId="53" applyNumberFormat="1" applyFont="1" applyFill="1" applyBorder="1" applyAlignment="1" applyProtection="1">
      <alignment horizontal="center" vertical="top"/>
      <protection/>
    </xf>
    <xf numFmtId="0" fontId="20" fillId="4" borderId="10" xfId="53" applyNumberFormat="1" applyFont="1" applyFill="1" applyBorder="1" applyAlignment="1" applyProtection="1">
      <alignment horizontal="center" vertical="top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left" vertical="top" wrapText="1"/>
    </xf>
    <xf numFmtId="0" fontId="21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164" fontId="21" fillId="0" borderId="10" xfId="0" applyNumberFormat="1" applyFont="1" applyFill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0" fontId="20" fillId="0" borderId="10" xfId="0" applyFont="1" applyBorder="1" applyAlignment="1" quotePrefix="1">
      <alignment horizontal="center" vertical="center" wrapText="1"/>
    </xf>
    <xf numFmtId="2" fontId="20" fillId="0" borderId="10" xfId="0" applyNumberFormat="1" applyFont="1" applyBorder="1" applyAlignment="1">
      <alignment horizontal="left" vertical="top"/>
    </xf>
    <xf numFmtId="2" fontId="21" fillId="33" borderId="10" xfId="0" applyNumberFormat="1" applyFont="1" applyFill="1" applyBorder="1" applyAlignment="1">
      <alignment/>
    </xf>
    <xf numFmtId="164" fontId="21" fillId="33" borderId="10" xfId="0" applyNumberFormat="1" applyFont="1" applyFill="1" applyBorder="1" applyAlignment="1">
      <alignment horizontal="right"/>
    </xf>
    <xf numFmtId="2" fontId="20" fillId="0" borderId="10" xfId="0" applyNumberFormat="1" applyFont="1" applyBorder="1" applyAlignment="1">
      <alignment/>
    </xf>
    <xf numFmtId="2" fontId="20" fillId="0" borderId="10" xfId="0" applyNumberFormat="1" applyFont="1" applyBorder="1" applyAlignment="1">
      <alignment vertical="top"/>
    </xf>
    <xf numFmtId="2" fontId="20" fillId="34" borderId="10" xfId="0" applyNumberFormat="1" applyFont="1" applyFill="1" applyBorder="1" applyAlignment="1">
      <alignment vertical="top"/>
    </xf>
    <xf numFmtId="164" fontId="20" fillId="34" borderId="10" xfId="0" applyNumberFormat="1" applyFont="1" applyFill="1" applyBorder="1" applyAlignment="1">
      <alignment horizontal="right" vertical="top"/>
    </xf>
    <xf numFmtId="164" fontId="20" fillId="0" borderId="10" xfId="0" applyNumberFormat="1" applyFont="1" applyBorder="1" applyAlignment="1">
      <alignment horizontal="right" vertical="top"/>
    </xf>
    <xf numFmtId="49" fontId="21" fillId="33" borderId="10" xfId="0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left"/>
    </xf>
    <xf numFmtId="0" fontId="20" fillId="4" borderId="10" xfId="53" applyNumberFormat="1" applyFont="1" applyFill="1" applyBorder="1" applyAlignment="1" applyProtection="1">
      <alignment horizontal="left" vertical="top" wrapText="1"/>
      <protection/>
    </xf>
    <xf numFmtId="2" fontId="20" fillId="4" borderId="10" xfId="0" applyNumberFormat="1" applyFont="1" applyFill="1" applyBorder="1" applyAlignment="1">
      <alignment vertical="top"/>
    </xf>
    <xf numFmtId="164" fontId="21" fillId="4" borderId="10" xfId="0" applyNumberFormat="1" applyFont="1" applyFill="1" applyBorder="1" applyAlignment="1">
      <alignment horizontal="right"/>
    </xf>
    <xf numFmtId="164" fontId="20" fillId="4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Border="1" applyAlignment="1">
      <alignment vertical="center"/>
    </xf>
    <xf numFmtId="2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top" wrapText="1"/>
    </xf>
    <xf numFmtId="2" fontId="21" fillId="33" borderId="10" xfId="0" applyNumberFormat="1" applyFont="1" applyFill="1" applyBorder="1" applyAlignment="1">
      <alignment vertical="top"/>
    </xf>
    <xf numFmtId="164" fontId="21" fillId="33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Fill="1" applyBorder="1" applyAlignment="1">
      <alignment vertical="top"/>
    </xf>
    <xf numFmtId="164" fontId="20" fillId="0" borderId="10" xfId="0" applyNumberFormat="1" applyFont="1" applyFill="1" applyBorder="1" applyAlignment="1">
      <alignment horizontal="right" vertical="top"/>
    </xf>
    <xf numFmtId="164" fontId="21" fillId="6" borderId="10" xfId="0" applyNumberFormat="1" applyFont="1" applyFill="1" applyBorder="1" applyAlignment="1">
      <alignment horizontal="right"/>
    </xf>
    <xf numFmtId="0" fontId="20" fillId="0" borderId="10" xfId="0" applyFont="1" applyFill="1" applyBorder="1" applyAlignment="1">
      <alignment vertical="top" wrapText="1"/>
    </xf>
    <xf numFmtId="164" fontId="20" fillId="0" borderId="10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0" xfId="0" applyFont="1" applyFill="1" applyBorder="1" applyAlignment="1">
      <alignment vertical="top"/>
    </xf>
    <xf numFmtId="2" fontId="24" fillId="0" borderId="10" xfId="0" applyNumberFormat="1" applyFont="1" applyFill="1" applyBorder="1" applyAlignment="1">
      <alignment vertical="top"/>
    </xf>
    <xf numFmtId="2" fontId="21" fillId="4" borderId="10" xfId="0" applyNumberFormat="1" applyFont="1" applyFill="1" applyBorder="1" applyAlignment="1">
      <alignment vertical="top"/>
    </xf>
    <xf numFmtId="164" fontId="21" fillId="4" borderId="10" xfId="0" applyNumberFormat="1" applyFont="1" applyFill="1" applyBorder="1" applyAlignment="1">
      <alignment horizontal="right" vertical="top"/>
    </xf>
    <xf numFmtId="2" fontId="20" fillId="0" borderId="10" xfId="0" applyNumberFormat="1" applyFont="1" applyBorder="1" applyAlignment="1">
      <alignment horizontal="left" vertical="top" wrapText="1"/>
    </xf>
    <xf numFmtId="164" fontId="20" fillId="0" borderId="10" xfId="0" applyNumberFormat="1" applyFont="1" applyBorder="1" applyAlignment="1">
      <alignment horizontal="right" vertical="top" wrapText="1"/>
    </xf>
    <xf numFmtId="0" fontId="21" fillId="33" borderId="10" xfId="0" applyFont="1" applyFill="1" applyBorder="1" applyAlignment="1" quotePrefix="1">
      <alignment horizontal="center" vertical="top" wrapText="1"/>
    </xf>
    <xf numFmtId="0" fontId="20" fillId="33" borderId="10" xfId="0" applyFont="1" applyFill="1" applyBorder="1" applyAlignment="1">
      <alignment horizontal="left" vertical="top" wrapText="1"/>
    </xf>
    <xf numFmtId="2" fontId="21" fillId="33" borderId="10" xfId="0" applyNumberFormat="1" applyFont="1" applyFill="1" applyBorder="1" applyAlignment="1">
      <alignment horizontal="left" vertical="top"/>
    </xf>
    <xf numFmtId="0" fontId="21" fillId="33" borderId="10" xfId="0" applyFont="1" applyFill="1" applyBorder="1" applyAlignment="1" quotePrefix="1">
      <alignment horizontal="center" wrapText="1"/>
    </xf>
    <xf numFmtId="0" fontId="21" fillId="33" borderId="10" xfId="0" applyFont="1" applyFill="1" applyBorder="1" applyAlignment="1">
      <alignment horizontal="left" vertical="top" wrapText="1"/>
    </xf>
    <xf numFmtId="49" fontId="20" fillId="16" borderId="10" xfId="0" applyNumberFormat="1" applyFont="1" applyFill="1" applyBorder="1" applyAlignment="1">
      <alignment horizontal="left" vertical="top"/>
    </xf>
    <xf numFmtId="0" fontId="20" fillId="16" borderId="10" xfId="0" applyFont="1" applyFill="1" applyBorder="1" applyAlignment="1">
      <alignment horizontal="left" vertical="top" wrapText="1"/>
    </xf>
    <xf numFmtId="2" fontId="21" fillId="16" borderId="10" xfId="0" applyNumberFormat="1" applyFont="1" applyFill="1" applyBorder="1" applyAlignment="1">
      <alignment/>
    </xf>
    <xf numFmtId="164" fontId="21" fillId="16" borderId="10" xfId="0" applyNumberFormat="1" applyFont="1" applyFill="1" applyBorder="1" applyAlignment="1">
      <alignment horizontal="right"/>
    </xf>
    <xf numFmtId="0" fontId="20" fillId="6" borderId="10" xfId="53" applyNumberFormat="1" applyFont="1" applyFill="1" applyBorder="1" applyAlignment="1" applyProtection="1">
      <alignment horizontal="center" vertical="top"/>
      <protection/>
    </xf>
    <xf numFmtId="2" fontId="21" fillId="6" borderId="10" xfId="0" applyNumberFormat="1" applyFont="1" applyFill="1" applyBorder="1" applyAlignment="1">
      <alignment vertical="top"/>
    </xf>
    <xf numFmtId="164" fontId="21" fillId="6" borderId="10" xfId="0" applyNumberFormat="1" applyFont="1" applyFill="1" applyBorder="1" applyAlignment="1">
      <alignment horizontal="right" vertical="top"/>
    </xf>
    <xf numFmtId="49" fontId="21" fillId="36" borderId="10" xfId="0" applyNumberFormat="1" applyFont="1" applyFill="1" applyBorder="1" applyAlignment="1">
      <alignment horizontal="center" wrapText="1"/>
    </xf>
    <xf numFmtId="2" fontId="21" fillId="36" borderId="10" xfId="0" applyNumberFormat="1" applyFont="1" applyFill="1" applyBorder="1" applyAlignment="1">
      <alignment horizontal="left" vertical="top" wrapText="1"/>
    </xf>
    <xf numFmtId="2" fontId="21" fillId="33" borderId="10" xfId="0" applyNumberFormat="1" applyFont="1" applyFill="1" applyBorder="1" applyAlignment="1">
      <alignment horizontal="left"/>
    </xf>
    <xf numFmtId="2" fontId="20" fillId="0" borderId="10" xfId="0" applyNumberFormat="1" applyFont="1" applyBorder="1" applyAlignment="1" quotePrefix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2" fontId="20" fillId="0" borderId="10" xfId="0" applyNumberFormat="1" applyFont="1" applyBorder="1" applyAlignment="1" quotePrefix="1">
      <alignment vertical="center" wrapText="1"/>
    </xf>
    <xf numFmtId="2" fontId="21" fillId="33" borderId="10" xfId="0" applyNumberFormat="1" applyFont="1" applyFill="1" applyBorder="1" applyAlignment="1" quotePrefix="1">
      <alignment vertical="center" wrapText="1"/>
    </xf>
    <xf numFmtId="2" fontId="20" fillId="34" borderId="10" xfId="0" applyNumberFormat="1" applyFont="1" applyFill="1" applyBorder="1" applyAlignment="1">
      <alignment horizontal="left" vertical="top" wrapText="1"/>
    </xf>
    <xf numFmtId="2" fontId="20" fillId="0" borderId="10" xfId="0" applyNumberFormat="1" applyFont="1" applyFill="1" applyBorder="1" applyAlignment="1">
      <alignment horizontal="left" vertical="center" wrapText="1"/>
    </xf>
    <xf numFmtId="2" fontId="21" fillId="36" borderId="10" xfId="52" applyNumberFormat="1" applyFont="1" applyFill="1" applyBorder="1" applyAlignment="1">
      <alignment horizontal="left" vertical="top" wrapText="1"/>
      <protection/>
    </xf>
    <xf numFmtId="2" fontId="20" fillId="0" borderId="10" xfId="0" applyNumberFormat="1" applyFont="1" applyFill="1" applyBorder="1" applyAlignment="1" quotePrefix="1">
      <alignment horizontal="left" vertical="top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left" vertical="top" wrapText="1"/>
    </xf>
    <xf numFmtId="2" fontId="21" fillId="33" borderId="10" xfId="0" applyNumberFormat="1" applyFont="1" applyFill="1" applyBorder="1" applyAlignment="1" quotePrefix="1">
      <alignment horizontal="left" vertical="top" wrapText="1"/>
    </xf>
    <xf numFmtId="0" fontId="21" fillId="16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77"/>
  <sheetViews>
    <sheetView tabSelected="1" view="pageBreakPreview" zoomScale="60" zoomScalePageLayoutView="0" workbookViewId="0" topLeftCell="A67">
      <selection activeCell="E51" sqref="E51"/>
    </sheetView>
  </sheetViews>
  <sheetFormatPr defaultColWidth="9.140625" defaultRowHeight="12.75"/>
  <cols>
    <col min="1" max="1" width="17.00390625" style="32" customWidth="1"/>
    <col min="2" max="2" width="42.28125" style="32" customWidth="1"/>
    <col min="3" max="3" width="46.7109375" style="32" customWidth="1"/>
    <col min="4" max="4" width="14.421875" style="32" hidden="1" customWidth="1"/>
    <col min="5" max="5" width="14.421875" style="32" customWidth="1"/>
    <col min="6" max="6" width="15.28125" style="32" hidden="1" customWidth="1"/>
    <col min="7" max="7" width="15.28125" style="32" customWidth="1"/>
    <col min="8" max="16384" width="8.8515625" style="1" customWidth="1"/>
  </cols>
  <sheetData>
    <row r="2" spans="4:12" ht="18">
      <c r="D2" s="33"/>
      <c r="E2" s="34" t="s">
        <v>69</v>
      </c>
      <c r="F2" s="34"/>
      <c r="G2" s="34"/>
      <c r="J2" s="2"/>
      <c r="K2" s="2"/>
      <c r="L2" s="3"/>
    </row>
    <row r="3" spans="4:12" ht="13.5" customHeight="1">
      <c r="D3" s="35" t="s">
        <v>70</v>
      </c>
      <c r="E3" s="35"/>
      <c r="F3" s="35"/>
      <c r="G3" s="35"/>
      <c r="J3" s="4"/>
      <c r="K3" s="4"/>
      <c r="L3" s="4"/>
    </row>
    <row r="4" spans="4:12" ht="18">
      <c r="D4" s="5"/>
      <c r="E4" s="5" t="s">
        <v>71</v>
      </c>
      <c r="F4" s="5"/>
      <c r="G4" s="5"/>
      <c r="J4" s="5"/>
      <c r="K4" s="5"/>
      <c r="L4" s="5"/>
    </row>
    <row r="5" spans="4:12" ht="18">
      <c r="D5" s="5"/>
      <c r="E5" s="5" t="s">
        <v>72</v>
      </c>
      <c r="F5" s="5"/>
      <c r="G5" s="5"/>
      <c r="J5" s="5"/>
      <c r="K5" s="5"/>
      <c r="L5" s="5"/>
    </row>
    <row r="6" spans="4:12" ht="18">
      <c r="D6" s="36"/>
      <c r="E6" s="36" t="s">
        <v>73</v>
      </c>
      <c r="F6" s="5"/>
      <c r="G6" s="5"/>
      <c r="J6" s="6"/>
      <c r="K6" s="6"/>
      <c r="L6" s="5"/>
    </row>
    <row r="8" ht="15" customHeight="1"/>
    <row r="9" spans="1:7" ht="18">
      <c r="A9" s="37" t="s">
        <v>74</v>
      </c>
      <c r="B9" s="37"/>
      <c r="C9" s="37"/>
      <c r="D9" s="37"/>
      <c r="E9" s="37"/>
      <c r="F9" s="37"/>
      <c r="G9" s="37"/>
    </row>
    <row r="10" ht="18">
      <c r="G10" s="32" t="s">
        <v>79</v>
      </c>
    </row>
    <row r="11" spans="1:7" ht="136.5" customHeight="1">
      <c r="A11" s="7" t="s">
        <v>84</v>
      </c>
      <c r="B11" s="38" t="s">
        <v>77</v>
      </c>
      <c r="C11" s="38" t="s">
        <v>78</v>
      </c>
      <c r="D11" s="7" t="s">
        <v>82</v>
      </c>
      <c r="E11" s="7" t="s">
        <v>82</v>
      </c>
      <c r="F11" s="7" t="s">
        <v>83</v>
      </c>
      <c r="G11" s="7" t="s">
        <v>83</v>
      </c>
    </row>
    <row r="12" spans="1:7" ht="51.75">
      <c r="A12" s="87" t="s">
        <v>0</v>
      </c>
      <c r="B12" s="88" t="s">
        <v>94</v>
      </c>
      <c r="C12" s="76"/>
      <c r="D12" s="89">
        <f>SUM(D13:D16)</f>
        <v>9625100</v>
      </c>
      <c r="E12" s="45">
        <f>D12/1000</f>
        <v>9625.1</v>
      </c>
      <c r="F12" s="45">
        <f>SUM(F13:F16)</f>
        <v>1322120</v>
      </c>
      <c r="G12" s="45">
        <f>F12/1000</f>
        <v>1322.12</v>
      </c>
    </row>
    <row r="13" spans="1:7" ht="90.75" customHeight="1">
      <c r="A13" s="23" t="s">
        <v>1</v>
      </c>
      <c r="B13" s="90" t="s">
        <v>2</v>
      </c>
      <c r="C13" s="8" t="s">
        <v>3</v>
      </c>
      <c r="D13" s="39">
        <v>156800</v>
      </c>
      <c r="E13" s="40">
        <f aca="true" t="shared" si="0" ref="E13:E74">D13/1000</f>
        <v>156.8</v>
      </c>
      <c r="F13" s="41">
        <v>16000</v>
      </c>
      <c r="G13" s="40">
        <f aca="true" t="shared" si="1" ref="G13:G74">F13/1000</f>
        <v>16</v>
      </c>
    </row>
    <row r="14" spans="1:7" ht="36">
      <c r="A14" s="42" t="s">
        <v>4</v>
      </c>
      <c r="B14" s="91" t="s">
        <v>5</v>
      </c>
      <c r="C14" s="8" t="s">
        <v>3</v>
      </c>
      <c r="D14" s="39">
        <v>6368900</v>
      </c>
      <c r="E14" s="40">
        <f t="shared" si="0"/>
        <v>6368.9</v>
      </c>
      <c r="F14" s="41">
        <v>180000</v>
      </c>
      <c r="G14" s="40">
        <f t="shared" si="1"/>
        <v>180</v>
      </c>
    </row>
    <row r="15" spans="1:7" ht="36">
      <c r="A15" s="23" t="s">
        <v>66</v>
      </c>
      <c r="B15" s="91" t="s">
        <v>67</v>
      </c>
      <c r="C15" s="8" t="s">
        <v>68</v>
      </c>
      <c r="D15" s="39">
        <v>3090900</v>
      </c>
      <c r="E15" s="40">
        <f t="shared" si="0"/>
        <v>3090.9</v>
      </c>
      <c r="F15" s="41">
        <v>1117620</v>
      </c>
      <c r="G15" s="40">
        <f t="shared" si="1"/>
        <v>1117.62</v>
      </c>
    </row>
    <row r="16" spans="1:7" ht="54">
      <c r="A16" s="23" t="s">
        <v>6</v>
      </c>
      <c r="B16" s="92" t="s">
        <v>7</v>
      </c>
      <c r="C16" s="8" t="s">
        <v>3</v>
      </c>
      <c r="D16" s="43">
        <v>8500</v>
      </c>
      <c r="E16" s="40">
        <f t="shared" si="0"/>
        <v>8.5</v>
      </c>
      <c r="F16" s="41">
        <v>8500</v>
      </c>
      <c r="G16" s="40">
        <f t="shared" si="1"/>
        <v>8.5</v>
      </c>
    </row>
    <row r="17" spans="1:7" ht="34.5">
      <c r="A17" s="21" t="s">
        <v>8</v>
      </c>
      <c r="B17" s="93" t="s">
        <v>9</v>
      </c>
      <c r="C17" s="9"/>
      <c r="D17" s="44">
        <f>SUM(D18:D23)</f>
        <v>7091619.48</v>
      </c>
      <c r="E17" s="45">
        <f t="shared" si="0"/>
        <v>7091.61948</v>
      </c>
      <c r="F17" s="45">
        <f>SUM(F18:F23)</f>
        <v>2109511.91</v>
      </c>
      <c r="G17" s="45">
        <f t="shared" si="1"/>
        <v>2109.51191</v>
      </c>
    </row>
    <row r="18" spans="1:7" ht="99.75" customHeight="1">
      <c r="A18" s="23" t="s">
        <v>10</v>
      </c>
      <c r="B18" s="90" t="s">
        <v>2</v>
      </c>
      <c r="C18" s="8" t="s">
        <v>3</v>
      </c>
      <c r="D18" s="46">
        <v>15000</v>
      </c>
      <c r="E18" s="40">
        <f t="shared" si="0"/>
        <v>15</v>
      </c>
      <c r="F18" s="41">
        <v>15000</v>
      </c>
      <c r="G18" s="40">
        <f t="shared" si="1"/>
        <v>15</v>
      </c>
    </row>
    <row r="19" spans="1:7" ht="138" customHeight="1">
      <c r="A19" s="23" t="s">
        <v>43</v>
      </c>
      <c r="B19" s="73" t="s">
        <v>93</v>
      </c>
      <c r="C19" s="8" t="s">
        <v>3</v>
      </c>
      <c r="D19" s="47">
        <v>158200</v>
      </c>
      <c r="E19" s="40">
        <f t="shared" si="0"/>
        <v>158.2</v>
      </c>
      <c r="F19" s="41"/>
      <c r="G19" s="40">
        <f t="shared" si="1"/>
        <v>0</v>
      </c>
    </row>
    <row r="20" spans="1:7" ht="18">
      <c r="A20" s="22" t="s">
        <v>43</v>
      </c>
      <c r="B20" s="94"/>
      <c r="C20" s="10"/>
      <c r="D20" s="48">
        <v>110000</v>
      </c>
      <c r="E20" s="40">
        <f t="shared" si="0"/>
        <v>110</v>
      </c>
      <c r="F20" s="49">
        <v>94700</v>
      </c>
      <c r="G20" s="40">
        <f t="shared" si="1"/>
        <v>94.7</v>
      </c>
    </row>
    <row r="21" spans="1:7" ht="72">
      <c r="A21" s="23" t="s">
        <v>44</v>
      </c>
      <c r="B21" s="73" t="s">
        <v>45</v>
      </c>
      <c r="C21" s="8"/>
      <c r="D21" s="39">
        <v>30000</v>
      </c>
      <c r="E21" s="40">
        <f t="shared" si="0"/>
        <v>30</v>
      </c>
      <c r="F21" s="41">
        <v>15000</v>
      </c>
      <c r="G21" s="40">
        <f t="shared" si="1"/>
        <v>15</v>
      </c>
    </row>
    <row r="22" spans="1:7" ht="36">
      <c r="A22" s="23" t="s">
        <v>11</v>
      </c>
      <c r="B22" s="92" t="s">
        <v>12</v>
      </c>
      <c r="C22" s="8" t="s">
        <v>3</v>
      </c>
      <c r="D22" s="46">
        <v>20000</v>
      </c>
      <c r="E22" s="40">
        <f t="shared" si="0"/>
        <v>20</v>
      </c>
      <c r="F22" s="41">
        <v>20000</v>
      </c>
      <c r="G22" s="40">
        <f t="shared" si="1"/>
        <v>20</v>
      </c>
    </row>
    <row r="23" spans="1:7" ht="133.5" customHeight="1">
      <c r="A23" s="24" t="s">
        <v>13</v>
      </c>
      <c r="B23" s="95" t="s">
        <v>14</v>
      </c>
      <c r="C23" s="8" t="s">
        <v>15</v>
      </c>
      <c r="D23" s="47">
        <v>6758419.48</v>
      </c>
      <c r="E23" s="40">
        <f t="shared" si="0"/>
        <v>6758.4194800000005</v>
      </c>
      <c r="F23" s="41">
        <v>1964811.91</v>
      </c>
      <c r="G23" s="40">
        <f t="shared" si="1"/>
        <v>1964.81191</v>
      </c>
    </row>
    <row r="24" spans="1:7" ht="34.5">
      <c r="A24" s="21" t="s">
        <v>16</v>
      </c>
      <c r="B24" s="96" t="s">
        <v>95</v>
      </c>
      <c r="C24" s="11"/>
      <c r="D24" s="44">
        <f>SUM(D25:D26)</f>
        <v>50000</v>
      </c>
      <c r="E24" s="45">
        <f t="shared" si="0"/>
        <v>50</v>
      </c>
      <c r="F24" s="45">
        <f>SUM(F25:F26)</f>
        <v>50000</v>
      </c>
      <c r="G24" s="45">
        <f t="shared" si="1"/>
        <v>50</v>
      </c>
    </row>
    <row r="25" spans="1:7" ht="54">
      <c r="A25" s="25" t="s">
        <v>17</v>
      </c>
      <c r="B25" s="8" t="s">
        <v>18</v>
      </c>
      <c r="C25" s="8" t="s">
        <v>19</v>
      </c>
      <c r="D25" s="43">
        <v>50000</v>
      </c>
      <c r="E25" s="40">
        <f t="shared" si="0"/>
        <v>50</v>
      </c>
      <c r="F25" s="50">
        <v>50000</v>
      </c>
      <c r="G25" s="40">
        <f t="shared" si="1"/>
        <v>50</v>
      </c>
    </row>
    <row r="26" spans="1:7" ht="18" hidden="1">
      <c r="A26" s="23"/>
      <c r="B26" s="90"/>
      <c r="C26" s="8"/>
      <c r="D26" s="39"/>
      <c r="E26" s="40">
        <f t="shared" si="0"/>
        <v>0</v>
      </c>
      <c r="F26" s="41"/>
      <c r="G26" s="40">
        <f t="shared" si="1"/>
        <v>0</v>
      </c>
    </row>
    <row r="27" spans="1:7" ht="51.75">
      <c r="A27" s="51" t="s">
        <v>20</v>
      </c>
      <c r="B27" s="96" t="s">
        <v>21</v>
      </c>
      <c r="C27" s="12"/>
      <c r="D27" s="44">
        <f>SUM(D28:D29)</f>
        <v>45000</v>
      </c>
      <c r="E27" s="45">
        <f t="shared" si="0"/>
        <v>45</v>
      </c>
      <c r="F27" s="45">
        <f>SUM(F28:F29)</f>
        <v>21420</v>
      </c>
      <c r="G27" s="45">
        <f t="shared" si="1"/>
        <v>21.42</v>
      </c>
    </row>
    <row r="28" spans="1:7" ht="72">
      <c r="A28" s="52" t="s">
        <v>22</v>
      </c>
      <c r="B28" s="97" t="s">
        <v>2</v>
      </c>
      <c r="C28" s="13" t="s">
        <v>3</v>
      </c>
      <c r="D28" s="53">
        <v>25000</v>
      </c>
      <c r="E28" s="40">
        <f t="shared" si="0"/>
        <v>25</v>
      </c>
      <c r="F28" s="41">
        <v>21420</v>
      </c>
      <c r="G28" s="40">
        <f t="shared" si="1"/>
        <v>21.42</v>
      </c>
    </row>
    <row r="29" spans="1:7" ht="24.75" customHeight="1">
      <c r="A29" s="23" t="s">
        <v>23</v>
      </c>
      <c r="B29" s="90" t="s">
        <v>24</v>
      </c>
      <c r="C29" s="8" t="s">
        <v>3</v>
      </c>
      <c r="D29" s="53">
        <v>20000</v>
      </c>
      <c r="E29" s="40">
        <f t="shared" si="0"/>
        <v>20</v>
      </c>
      <c r="F29" s="41">
        <v>0</v>
      </c>
      <c r="G29" s="40">
        <f t="shared" si="1"/>
        <v>0</v>
      </c>
    </row>
    <row r="30" spans="1:7" ht="62.25" customHeight="1">
      <c r="A30" s="26">
        <v>1210000</v>
      </c>
      <c r="B30" s="93" t="s">
        <v>25</v>
      </c>
      <c r="C30" s="14"/>
      <c r="D30" s="44">
        <f>SUM(D31:D34)+D44+D45</f>
        <v>46291094.31</v>
      </c>
      <c r="E30" s="45">
        <f t="shared" si="0"/>
        <v>46291.09431</v>
      </c>
      <c r="F30" s="45">
        <f>SUM(F31:F34)+F44+F45</f>
        <v>4068211</v>
      </c>
      <c r="G30" s="45">
        <f t="shared" si="1"/>
        <v>4068.211</v>
      </c>
    </row>
    <row r="31" spans="1:7" ht="72">
      <c r="A31" s="27">
        <v>1217310</v>
      </c>
      <c r="B31" s="7" t="s">
        <v>85</v>
      </c>
      <c r="C31" s="15" t="s">
        <v>26</v>
      </c>
      <c r="D31" s="46">
        <v>346000</v>
      </c>
      <c r="E31" s="40">
        <f t="shared" si="0"/>
        <v>346</v>
      </c>
      <c r="F31" s="41"/>
      <c r="G31" s="40">
        <f t="shared" si="1"/>
        <v>0</v>
      </c>
    </row>
    <row r="32" spans="1:7" ht="103.5" customHeight="1">
      <c r="A32" s="27">
        <v>1217322</v>
      </c>
      <c r="B32" s="91" t="s">
        <v>86</v>
      </c>
      <c r="C32" s="15" t="s">
        <v>36</v>
      </c>
      <c r="D32" s="46">
        <v>195000</v>
      </c>
      <c r="E32" s="40">
        <f t="shared" si="0"/>
        <v>195</v>
      </c>
      <c r="F32" s="41"/>
      <c r="G32" s="40">
        <f t="shared" si="1"/>
        <v>0</v>
      </c>
    </row>
    <row r="33" spans="1:7" ht="102" customHeight="1">
      <c r="A33" s="27">
        <v>1217330</v>
      </c>
      <c r="B33" s="7" t="s">
        <v>87</v>
      </c>
      <c r="C33" s="8" t="s">
        <v>27</v>
      </c>
      <c r="D33" s="47">
        <v>1720138.71</v>
      </c>
      <c r="E33" s="40">
        <f t="shared" si="0"/>
        <v>1720.13871</v>
      </c>
      <c r="F33" s="50">
        <v>505743</v>
      </c>
      <c r="G33" s="40">
        <f t="shared" si="1"/>
        <v>505.743</v>
      </c>
    </row>
    <row r="34" spans="1:7" ht="72">
      <c r="A34" s="28">
        <v>1217461</v>
      </c>
      <c r="B34" s="20" t="s">
        <v>28</v>
      </c>
      <c r="C34" s="54"/>
      <c r="D34" s="55">
        <f>SUM(D35:D43)</f>
        <v>21065000</v>
      </c>
      <c r="E34" s="56">
        <f t="shared" si="0"/>
        <v>21065</v>
      </c>
      <c r="F34" s="57">
        <f>SUM(F35:F43)</f>
        <v>110250</v>
      </c>
      <c r="G34" s="56">
        <f t="shared" si="1"/>
        <v>110.25</v>
      </c>
    </row>
    <row r="35" spans="1:7" ht="129.75" customHeight="1">
      <c r="A35" s="16">
        <v>1217461</v>
      </c>
      <c r="B35" s="17" t="s">
        <v>28</v>
      </c>
      <c r="C35" s="7" t="s">
        <v>96</v>
      </c>
      <c r="D35" s="43">
        <v>60252</v>
      </c>
      <c r="E35" s="40">
        <f t="shared" si="0"/>
        <v>60.252</v>
      </c>
      <c r="F35" s="41">
        <v>60252</v>
      </c>
      <c r="G35" s="40">
        <f t="shared" si="1"/>
        <v>60.252</v>
      </c>
    </row>
    <row r="36" spans="1:7" ht="117.75" customHeight="1">
      <c r="A36" s="16">
        <v>1217461</v>
      </c>
      <c r="B36" s="17" t="s">
        <v>28</v>
      </c>
      <c r="C36" s="15" t="s">
        <v>37</v>
      </c>
      <c r="D36" s="43">
        <v>49998</v>
      </c>
      <c r="E36" s="40">
        <f t="shared" si="0"/>
        <v>49.998</v>
      </c>
      <c r="F36" s="41">
        <v>49998</v>
      </c>
      <c r="G36" s="40">
        <f t="shared" si="1"/>
        <v>49.998</v>
      </c>
    </row>
    <row r="37" spans="1:7" ht="81" customHeight="1">
      <c r="A37" s="16">
        <v>1217461</v>
      </c>
      <c r="B37" s="17" t="s">
        <v>28</v>
      </c>
      <c r="C37" s="15" t="s">
        <v>38</v>
      </c>
      <c r="D37" s="43">
        <v>8894750</v>
      </c>
      <c r="E37" s="40">
        <f t="shared" si="0"/>
        <v>8894.75</v>
      </c>
      <c r="F37" s="41"/>
      <c r="G37" s="40">
        <f t="shared" si="1"/>
        <v>0</v>
      </c>
    </row>
    <row r="38" spans="1:7" ht="81" customHeight="1">
      <c r="A38" s="98">
        <v>1217461</v>
      </c>
      <c r="B38" s="17" t="s">
        <v>28</v>
      </c>
      <c r="C38" s="15" t="s">
        <v>39</v>
      </c>
      <c r="D38" s="58">
        <v>2020000</v>
      </c>
      <c r="E38" s="40">
        <f t="shared" si="0"/>
        <v>2020</v>
      </c>
      <c r="F38" s="41"/>
      <c r="G38" s="40">
        <f t="shared" si="1"/>
        <v>0</v>
      </c>
    </row>
    <row r="39" spans="1:7" ht="72">
      <c r="A39" s="98"/>
      <c r="B39" s="17" t="s">
        <v>28</v>
      </c>
      <c r="C39" s="15"/>
      <c r="D39" s="46">
        <v>1680000</v>
      </c>
      <c r="E39" s="40">
        <f t="shared" si="0"/>
        <v>1680</v>
      </c>
      <c r="F39" s="41"/>
      <c r="G39" s="40">
        <f t="shared" si="1"/>
        <v>0</v>
      </c>
    </row>
    <row r="40" spans="1:7" ht="78.75" customHeight="1">
      <c r="A40" s="16">
        <v>1217461</v>
      </c>
      <c r="B40" s="17" t="s">
        <v>28</v>
      </c>
      <c r="C40" s="15" t="s">
        <v>40</v>
      </c>
      <c r="D40" s="43">
        <v>7295000</v>
      </c>
      <c r="E40" s="40">
        <f t="shared" si="0"/>
        <v>7295</v>
      </c>
      <c r="F40" s="41"/>
      <c r="G40" s="40">
        <f t="shared" si="1"/>
        <v>0</v>
      </c>
    </row>
    <row r="41" spans="1:7" ht="90">
      <c r="A41" s="16">
        <v>1217461</v>
      </c>
      <c r="B41" s="17" t="s">
        <v>28</v>
      </c>
      <c r="C41" s="15" t="s">
        <v>41</v>
      </c>
      <c r="D41" s="43">
        <v>1000000</v>
      </c>
      <c r="E41" s="40">
        <f t="shared" si="0"/>
        <v>1000</v>
      </c>
      <c r="F41" s="41"/>
      <c r="G41" s="40">
        <f t="shared" si="1"/>
        <v>0</v>
      </c>
    </row>
    <row r="42" spans="1:7" ht="117.75" customHeight="1">
      <c r="A42" s="16">
        <v>1217461</v>
      </c>
      <c r="B42" s="17" t="s">
        <v>28</v>
      </c>
      <c r="C42" s="15" t="s">
        <v>88</v>
      </c>
      <c r="D42" s="59">
        <v>15000</v>
      </c>
      <c r="E42" s="40">
        <f t="shared" si="0"/>
        <v>15</v>
      </c>
      <c r="F42" s="41"/>
      <c r="G42" s="40">
        <f t="shared" si="1"/>
        <v>0</v>
      </c>
    </row>
    <row r="43" spans="1:7" ht="99.75" customHeight="1">
      <c r="A43" s="16">
        <v>1217461</v>
      </c>
      <c r="B43" s="17" t="s">
        <v>28</v>
      </c>
      <c r="C43" s="15" t="s">
        <v>42</v>
      </c>
      <c r="D43" s="47">
        <v>50000</v>
      </c>
      <c r="E43" s="40">
        <f t="shared" si="0"/>
        <v>50</v>
      </c>
      <c r="F43" s="41"/>
      <c r="G43" s="40">
        <f t="shared" si="1"/>
        <v>0</v>
      </c>
    </row>
    <row r="44" spans="1:7" ht="135.75" customHeight="1">
      <c r="A44" s="29">
        <v>1217640</v>
      </c>
      <c r="B44" s="17" t="s">
        <v>14</v>
      </c>
      <c r="C44" s="17" t="s">
        <v>97</v>
      </c>
      <c r="D44" s="47">
        <v>8965955.6</v>
      </c>
      <c r="E44" s="40">
        <f t="shared" si="0"/>
        <v>8965.9556</v>
      </c>
      <c r="F44" s="41">
        <v>0</v>
      </c>
      <c r="G44" s="40">
        <f t="shared" si="1"/>
        <v>0</v>
      </c>
    </row>
    <row r="45" spans="1:7" ht="175.5" customHeight="1">
      <c r="A45" s="29">
        <v>1217363</v>
      </c>
      <c r="B45" s="17" t="s">
        <v>35</v>
      </c>
      <c r="C45" s="17" t="s">
        <v>89</v>
      </c>
      <c r="D45" s="60">
        <v>13999000</v>
      </c>
      <c r="E45" s="40">
        <f t="shared" si="0"/>
        <v>13999</v>
      </c>
      <c r="F45" s="50">
        <v>3452218</v>
      </c>
      <c r="G45" s="40">
        <f t="shared" si="1"/>
        <v>3452.218</v>
      </c>
    </row>
    <row r="46" spans="1:7" ht="60.75" customHeight="1">
      <c r="A46" s="30">
        <v>1510000</v>
      </c>
      <c r="B46" s="12" t="s">
        <v>98</v>
      </c>
      <c r="C46" s="18"/>
      <c r="D46" s="61">
        <f>D47+D48+D49+D57+D58+D64</f>
        <v>1222053.47</v>
      </c>
      <c r="E46" s="40">
        <f t="shared" si="0"/>
        <v>1222.05347</v>
      </c>
      <c r="F46" s="62">
        <f>F47+F48+F49+F57+F58+F64</f>
        <v>834229</v>
      </c>
      <c r="G46" s="40">
        <f t="shared" si="1"/>
        <v>834.229</v>
      </c>
    </row>
    <row r="47" spans="1:7" ht="118.5" customHeight="1">
      <c r="A47" s="29">
        <v>1517310</v>
      </c>
      <c r="B47" s="17" t="s">
        <v>52</v>
      </c>
      <c r="C47" s="7" t="s">
        <v>51</v>
      </c>
      <c r="D47" s="63">
        <v>75000</v>
      </c>
      <c r="E47" s="40">
        <f t="shared" si="0"/>
        <v>75</v>
      </c>
      <c r="F47" s="64">
        <v>75000</v>
      </c>
      <c r="G47" s="40">
        <f t="shared" si="1"/>
        <v>75</v>
      </c>
    </row>
    <row r="48" spans="1:7" ht="105" customHeight="1">
      <c r="A48" s="29">
        <v>1517321</v>
      </c>
      <c r="B48" s="99"/>
      <c r="C48" s="17" t="s">
        <v>53</v>
      </c>
      <c r="D48" s="63">
        <v>3771</v>
      </c>
      <c r="E48" s="40">
        <f t="shared" si="0"/>
        <v>3.771</v>
      </c>
      <c r="F48" s="64">
        <v>3771</v>
      </c>
      <c r="G48" s="40">
        <f t="shared" si="1"/>
        <v>3.771</v>
      </c>
    </row>
    <row r="49" spans="1:7" ht="228.75" customHeight="1">
      <c r="A49" s="84">
        <v>1517325</v>
      </c>
      <c r="B49" s="19" t="s">
        <v>57</v>
      </c>
      <c r="C49" s="19" t="s">
        <v>58</v>
      </c>
      <c r="D49" s="85">
        <f>SUM(D50:D56)</f>
        <v>255038</v>
      </c>
      <c r="E49" s="65">
        <f t="shared" si="0"/>
        <v>255.038</v>
      </c>
      <c r="F49" s="86">
        <f>SUM(F50:F56)</f>
        <v>195000</v>
      </c>
      <c r="G49" s="65">
        <f t="shared" si="1"/>
        <v>195</v>
      </c>
    </row>
    <row r="50" spans="1:7" ht="133.5" customHeight="1">
      <c r="A50" s="29">
        <v>1517325</v>
      </c>
      <c r="B50" s="17" t="s">
        <v>57</v>
      </c>
      <c r="C50" s="17" t="s">
        <v>59</v>
      </c>
      <c r="D50" s="66">
        <v>20000</v>
      </c>
      <c r="E50" s="40">
        <f t="shared" si="0"/>
        <v>20</v>
      </c>
      <c r="F50" s="41"/>
      <c r="G50" s="40">
        <f t="shared" si="1"/>
        <v>0</v>
      </c>
    </row>
    <row r="51" spans="1:7" ht="91.5" customHeight="1">
      <c r="A51" s="29">
        <v>1517325</v>
      </c>
      <c r="B51" s="17" t="s">
        <v>57</v>
      </c>
      <c r="C51" s="17" t="s">
        <v>60</v>
      </c>
      <c r="D51" s="66">
        <v>15000</v>
      </c>
      <c r="E51" s="40">
        <f t="shared" si="0"/>
        <v>15</v>
      </c>
      <c r="F51" s="67">
        <v>15000</v>
      </c>
      <c r="G51" s="40">
        <f t="shared" si="1"/>
        <v>15</v>
      </c>
    </row>
    <row r="52" spans="1:7" ht="70.5" customHeight="1">
      <c r="A52" s="29">
        <v>1517325</v>
      </c>
      <c r="B52" s="17" t="s">
        <v>57</v>
      </c>
      <c r="C52" s="17" t="s">
        <v>61</v>
      </c>
      <c r="D52" s="66">
        <v>100000</v>
      </c>
      <c r="E52" s="40">
        <f t="shared" si="0"/>
        <v>100</v>
      </c>
      <c r="F52" s="67">
        <v>100000</v>
      </c>
      <c r="G52" s="40">
        <f t="shared" si="1"/>
        <v>100</v>
      </c>
    </row>
    <row r="53" spans="1:7" ht="66" customHeight="1">
      <c r="A53" s="29">
        <v>1517325</v>
      </c>
      <c r="B53" s="17" t="s">
        <v>57</v>
      </c>
      <c r="C53" s="17" t="s">
        <v>62</v>
      </c>
      <c r="D53" s="66">
        <v>20000</v>
      </c>
      <c r="E53" s="40">
        <f t="shared" si="0"/>
        <v>20</v>
      </c>
      <c r="F53" s="41"/>
      <c r="G53" s="40">
        <f t="shared" si="1"/>
        <v>0</v>
      </c>
    </row>
    <row r="54" spans="1:7" ht="72">
      <c r="A54" s="29">
        <v>1517325</v>
      </c>
      <c r="B54" s="17" t="s">
        <v>57</v>
      </c>
      <c r="C54" s="17" t="s">
        <v>63</v>
      </c>
      <c r="D54" s="66">
        <v>30000</v>
      </c>
      <c r="E54" s="40">
        <f t="shared" si="0"/>
        <v>30</v>
      </c>
      <c r="F54" s="67">
        <v>30000</v>
      </c>
      <c r="G54" s="40">
        <f t="shared" si="1"/>
        <v>30</v>
      </c>
    </row>
    <row r="55" spans="1:7" ht="180">
      <c r="A55" s="29">
        <v>1517325</v>
      </c>
      <c r="B55" s="17" t="s">
        <v>57</v>
      </c>
      <c r="C55" s="17" t="s">
        <v>56</v>
      </c>
      <c r="D55" s="68">
        <v>20038</v>
      </c>
      <c r="E55" s="40">
        <f t="shared" si="0"/>
        <v>20.038</v>
      </c>
      <c r="F55" s="41"/>
      <c r="G55" s="40">
        <f t="shared" si="1"/>
        <v>0</v>
      </c>
    </row>
    <row r="56" spans="1:7" ht="90">
      <c r="A56" s="29">
        <v>1517325</v>
      </c>
      <c r="B56" s="17" t="s">
        <v>57</v>
      </c>
      <c r="C56" s="17" t="s">
        <v>65</v>
      </c>
      <c r="D56" s="66">
        <v>50000</v>
      </c>
      <c r="E56" s="40">
        <f t="shared" si="0"/>
        <v>50</v>
      </c>
      <c r="F56" s="67">
        <v>50000</v>
      </c>
      <c r="G56" s="40">
        <f t="shared" si="1"/>
        <v>50</v>
      </c>
    </row>
    <row r="57" spans="1:7" ht="84" customHeight="1">
      <c r="A57" s="29">
        <v>1517330</v>
      </c>
      <c r="B57" s="17" t="s">
        <v>55</v>
      </c>
      <c r="C57" s="17" t="s">
        <v>54</v>
      </c>
      <c r="D57" s="69">
        <v>30816</v>
      </c>
      <c r="E57" s="40">
        <f t="shared" si="0"/>
        <v>30.816</v>
      </c>
      <c r="F57" s="50">
        <v>30594.67</v>
      </c>
      <c r="G57" s="40">
        <f t="shared" si="1"/>
        <v>30.594669999999997</v>
      </c>
    </row>
    <row r="58" spans="1:7" ht="108">
      <c r="A58" s="31">
        <v>1517363</v>
      </c>
      <c r="B58" s="20" t="s">
        <v>80</v>
      </c>
      <c r="C58" s="20"/>
      <c r="D58" s="55">
        <f>SUM(D59:D63)</f>
        <v>530368.38</v>
      </c>
      <c r="E58" s="56">
        <f t="shared" si="0"/>
        <v>530.36838</v>
      </c>
      <c r="F58" s="57">
        <f>SUM(F59:F63)</f>
        <v>495086.24000000005</v>
      </c>
      <c r="G58" s="56">
        <f t="shared" si="1"/>
        <v>495.08624000000003</v>
      </c>
    </row>
    <row r="59" spans="1:7" ht="90">
      <c r="A59" s="29">
        <v>1517363</v>
      </c>
      <c r="B59" s="17" t="s">
        <v>35</v>
      </c>
      <c r="C59" s="17" t="s">
        <v>90</v>
      </c>
      <c r="D59" s="63">
        <v>48848.54</v>
      </c>
      <c r="E59" s="40">
        <f t="shared" si="0"/>
        <v>48.84854</v>
      </c>
      <c r="F59" s="41">
        <v>40490.79</v>
      </c>
      <c r="G59" s="40">
        <f t="shared" si="1"/>
        <v>40.490790000000004</v>
      </c>
    </row>
    <row r="60" spans="1:7" ht="90">
      <c r="A60" s="29">
        <v>1517363</v>
      </c>
      <c r="B60" s="17" t="s">
        <v>35</v>
      </c>
      <c r="C60" s="17" t="s">
        <v>91</v>
      </c>
      <c r="D60" s="70">
        <v>1466</v>
      </c>
      <c r="E60" s="40">
        <f t="shared" si="0"/>
        <v>1.466</v>
      </c>
      <c r="F60" s="41">
        <v>1214.72</v>
      </c>
      <c r="G60" s="40">
        <f t="shared" si="1"/>
        <v>1.21472</v>
      </c>
    </row>
    <row r="61" spans="1:7" ht="180">
      <c r="A61" s="29">
        <v>1517363</v>
      </c>
      <c r="B61" s="17" t="s">
        <v>35</v>
      </c>
      <c r="C61" s="17" t="s">
        <v>56</v>
      </c>
      <c r="D61" s="68">
        <v>0</v>
      </c>
      <c r="E61" s="40">
        <f t="shared" si="0"/>
        <v>0</v>
      </c>
      <c r="F61" s="41">
        <v>0</v>
      </c>
      <c r="G61" s="40">
        <f t="shared" si="1"/>
        <v>0</v>
      </c>
    </row>
    <row r="62" spans="1:7" ht="100.5" customHeight="1">
      <c r="A62" s="29">
        <v>1517363</v>
      </c>
      <c r="B62" s="17" t="s">
        <v>35</v>
      </c>
      <c r="C62" s="7" t="s">
        <v>99</v>
      </c>
      <c r="D62" s="63">
        <v>466019.84</v>
      </c>
      <c r="E62" s="40">
        <f t="shared" si="0"/>
        <v>466.01984000000004</v>
      </c>
      <c r="F62" s="50">
        <v>440175.46</v>
      </c>
      <c r="G62" s="40">
        <f t="shared" si="1"/>
        <v>440.17546000000004</v>
      </c>
    </row>
    <row r="63" spans="1:7" ht="90" customHeight="1">
      <c r="A63" s="29">
        <v>1517363</v>
      </c>
      <c r="B63" s="17" t="s">
        <v>35</v>
      </c>
      <c r="C63" s="17" t="s">
        <v>92</v>
      </c>
      <c r="D63" s="70">
        <v>14034</v>
      </c>
      <c r="E63" s="40">
        <f t="shared" si="0"/>
        <v>14.034</v>
      </c>
      <c r="F63" s="50">
        <v>13205.27</v>
      </c>
      <c r="G63" s="40">
        <f t="shared" si="1"/>
        <v>13.20527</v>
      </c>
    </row>
    <row r="64" spans="1:7" ht="84" customHeight="1">
      <c r="A64" s="28">
        <v>1517461</v>
      </c>
      <c r="B64" s="20" t="s">
        <v>81</v>
      </c>
      <c r="C64" s="20"/>
      <c r="D64" s="71">
        <f>SUM(D65:D69)</f>
        <v>327060.08999999997</v>
      </c>
      <c r="E64" s="56">
        <f t="shared" si="0"/>
        <v>327.06008999999995</v>
      </c>
      <c r="F64" s="72">
        <f>SUM(F65:F69)</f>
        <v>34777.090000000004</v>
      </c>
      <c r="G64" s="56">
        <f t="shared" si="1"/>
        <v>34.77709</v>
      </c>
    </row>
    <row r="65" spans="1:7" ht="108">
      <c r="A65" s="27">
        <v>1517461</v>
      </c>
      <c r="B65" s="17" t="s">
        <v>28</v>
      </c>
      <c r="C65" s="17" t="s">
        <v>46</v>
      </c>
      <c r="D65" s="47">
        <v>283182</v>
      </c>
      <c r="E65" s="40">
        <f t="shared" si="0"/>
        <v>283.182</v>
      </c>
      <c r="F65" s="41"/>
      <c r="G65" s="40">
        <f t="shared" si="1"/>
        <v>0</v>
      </c>
    </row>
    <row r="66" spans="1:7" ht="108">
      <c r="A66" s="27">
        <v>1517461</v>
      </c>
      <c r="B66" s="17" t="s">
        <v>28</v>
      </c>
      <c r="C66" s="17" t="s">
        <v>49</v>
      </c>
      <c r="D66" s="73">
        <v>3147.5</v>
      </c>
      <c r="E66" s="40">
        <f t="shared" si="0"/>
        <v>3.1475</v>
      </c>
      <c r="F66" s="41"/>
      <c r="G66" s="40">
        <f t="shared" si="1"/>
        <v>0</v>
      </c>
    </row>
    <row r="67" spans="1:7" ht="90">
      <c r="A67" s="27">
        <v>1517461</v>
      </c>
      <c r="B67" s="17" t="s">
        <v>28</v>
      </c>
      <c r="C67" s="17" t="s">
        <v>50</v>
      </c>
      <c r="D67" s="73">
        <v>5953.5</v>
      </c>
      <c r="E67" s="40">
        <f t="shared" si="0"/>
        <v>5.9535</v>
      </c>
      <c r="F67" s="41"/>
      <c r="G67" s="40">
        <f t="shared" si="1"/>
        <v>0</v>
      </c>
    </row>
    <row r="68" spans="1:7" ht="123" customHeight="1">
      <c r="A68" s="27">
        <v>1517461</v>
      </c>
      <c r="B68" s="17" t="s">
        <v>28</v>
      </c>
      <c r="C68" s="17" t="s">
        <v>48</v>
      </c>
      <c r="D68" s="73">
        <v>9496.35</v>
      </c>
      <c r="E68" s="40">
        <f t="shared" si="0"/>
        <v>9.49635</v>
      </c>
      <c r="F68" s="74">
        <v>9496.35</v>
      </c>
      <c r="G68" s="40">
        <f t="shared" si="1"/>
        <v>9.49635</v>
      </c>
    </row>
    <row r="69" spans="1:7" ht="144">
      <c r="A69" s="27">
        <v>1517461</v>
      </c>
      <c r="B69" s="17" t="s">
        <v>28</v>
      </c>
      <c r="C69" s="17" t="s">
        <v>47</v>
      </c>
      <c r="D69" s="47">
        <v>25280.74</v>
      </c>
      <c r="E69" s="40">
        <f t="shared" si="0"/>
        <v>25.28074</v>
      </c>
      <c r="F69" s="50">
        <v>25280.74</v>
      </c>
      <c r="G69" s="40">
        <f t="shared" si="1"/>
        <v>25.28074</v>
      </c>
    </row>
    <row r="70" spans="1:7" ht="51.75">
      <c r="A70" s="75" t="s">
        <v>64</v>
      </c>
      <c r="B70" s="100" t="s">
        <v>29</v>
      </c>
      <c r="C70" s="76"/>
      <c r="D70" s="77">
        <f>SUM(D71)</f>
        <v>18000</v>
      </c>
      <c r="E70" s="45">
        <f t="shared" si="0"/>
        <v>18</v>
      </c>
      <c r="F70" s="62">
        <f>SUM(F71)</f>
        <v>17998</v>
      </c>
      <c r="G70" s="45">
        <f t="shared" si="1"/>
        <v>17.998</v>
      </c>
    </row>
    <row r="71" spans="1:7" ht="72">
      <c r="A71" s="23" t="s">
        <v>30</v>
      </c>
      <c r="B71" s="90" t="s">
        <v>2</v>
      </c>
      <c r="C71" s="8" t="s">
        <v>3</v>
      </c>
      <c r="D71" s="39">
        <v>18000</v>
      </c>
      <c r="E71" s="40">
        <f t="shared" si="0"/>
        <v>18</v>
      </c>
      <c r="F71" s="41">
        <v>17998</v>
      </c>
      <c r="G71" s="40">
        <f t="shared" si="1"/>
        <v>17.998</v>
      </c>
    </row>
    <row r="72" spans="1:7" ht="34.5">
      <c r="A72" s="78" t="s">
        <v>31</v>
      </c>
      <c r="B72" s="100" t="s">
        <v>32</v>
      </c>
      <c r="C72" s="79"/>
      <c r="D72" s="44">
        <f>SUM(D73)</f>
        <v>55000</v>
      </c>
      <c r="E72" s="45">
        <f t="shared" si="0"/>
        <v>55</v>
      </c>
      <c r="F72" s="45">
        <f>SUM(F73)</f>
        <v>54700</v>
      </c>
      <c r="G72" s="45">
        <f t="shared" si="1"/>
        <v>54.7</v>
      </c>
    </row>
    <row r="73" spans="1:7" ht="81" customHeight="1">
      <c r="A73" s="23" t="s">
        <v>33</v>
      </c>
      <c r="B73" s="90" t="s">
        <v>2</v>
      </c>
      <c r="C73" s="8" t="s">
        <v>3</v>
      </c>
      <c r="D73" s="47">
        <v>55000</v>
      </c>
      <c r="E73" s="40">
        <f t="shared" si="0"/>
        <v>55</v>
      </c>
      <c r="F73" s="50">
        <v>54700</v>
      </c>
      <c r="G73" s="40">
        <f t="shared" si="1"/>
        <v>54.7</v>
      </c>
    </row>
    <row r="74" spans="1:7" ht="18">
      <c r="A74" s="80"/>
      <c r="B74" s="101" t="s">
        <v>34</v>
      </c>
      <c r="C74" s="81"/>
      <c r="D74" s="82">
        <f>D12+D17+D24+D27+D30+D46+D70+D72</f>
        <v>64397867.260000005</v>
      </c>
      <c r="E74" s="83">
        <f t="shared" si="0"/>
        <v>64397.867260000006</v>
      </c>
      <c r="F74" s="83">
        <f>F12+F17+F24+F27+F30+F46+F70+F72</f>
        <v>8478189.91</v>
      </c>
      <c r="G74" s="83">
        <f t="shared" si="1"/>
        <v>8478.189910000001</v>
      </c>
    </row>
    <row r="77" spans="2:5" ht="18">
      <c r="B77" s="32" t="s">
        <v>75</v>
      </c>
      <c r="D77" s="32" t="s">
        <v>76</v>
      </c>
      <c r="E77" s="32" t="s">
        <v>76</v>
      </c>
    </row>
  </sheetData>
  <sheetProtection/>
  <mergeCells count="5">
    <mergeCell ref="A38:A39"/>
    <mergeCell ref="J3:L3"/>
    <mergeCell ref="D3:G3"/>
    <mergeCell ref="E2:G2"/>
    <mergeCell ref="A9:G9"/>
  </mergeCells>
  <printOptions horizontalCentered="1"/>
  <pageMargins left="0.7874015748031497" right="0.1968503937007874" top="0.1968503937007874" bottom="0.1968503937007874" header="0" footer="0"/>
  <pageSetup horizontalDpi="600" verticalDpi="600" orientation="portrait" paperSize="9" scale="75" r:id="rId1"/>
  <rowBreaks count="3" manualBreakCount="3">
    <brk id="23" max="6" man="1"/>
    <brk id="39" max="6" man="1"/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2020-04-23T08:15:56Z</cp:lastPrinted>
  <dcterms:created xsi:type="dcterms:W3CDTF">2020-02-20T07:29:24Z</dcterms:created>
  <dcterms:modified xsi:type="dcterms:W3CDTF">2020-04-23T08:16:00Z</dcterms:modified>
  <cp:category/>
  <cp:version/>
  <cp:contentType/>
  <cp:contentStatus/>
</cp:coreProperties>
</file>